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tref422-my.sharepoint.com/personal/kristjan_tref_ee/Documents/1085 Sultsi_Abja_Paluoja_OneDrive/Maksegraafik/"/>
    </mc:Choice>
  </mc:AlternateContent>
  <xr:revisionPtr revIDLastSave="1" documentId="8_{BF6E7786-D812-448C-9BFF-7A31E0F683C3}" xr6:coauthVersionLast="47" xr6:coauthVersionMax="47" xr10:uidLastSave="{417A040A-D0AB-466D-A54F-0C6CFF98691A}"/>
  <bookViews>
    <workbookView xWindow="-120" yWindow="-120" windowWidth="29040" windowHeight="15840" xr2:uid="{00000000-000D-0000-FFFF-FFFF00000000}"/>
  </bookViews>
  <sheets>
    <sheet name="Maksegraafik" sheetId="2" r:id="rId1"/>
  </sheets>
  <calcPr calcId="191029"/>
</workbook>
</file>

<file path=xl/calcChain.xml><?xml version="1.0" encoding="utf-8"?>
<calcChain xmlns="http://schemas.openxmlformats.org/spreadsheetml/2006/main">
  <c r="D11" i="2" l="1"/>
  <c r="D13" i="2" s="1"/>
  <c r="E11" i="2"/>
  <c r="E13" i="2" s="1"/>
  <c r="F11" i="2"/>
  <c r="F13" i="2" s="1"/>
  <c r="G11" i="2"/>
  <c r="H11" i="2"/>
  <c r="I11" i="2"/>
  <c r="J11" i="2"/>
  <c r="K11" i="2"/>
  <c r="L11" i="2"/>
  <c r="L13" i="2" s="1"/>
  <c r="M11" i="2"/>
  <c r="N11" i="2"/>
  <c r="C11" i="2"/>
  <c r="C13" i="2" s="1"/>
  <c r="J13" i="2"/>
  <c r="K13" i="2"/>
  <c r="M13" i="2"/>
  <c r="N13" i="2"/>
  <c r="B11" i="2"/>
  <c r="B14" i="2" s="1"/>
  <c r="B12" i="2"/>
  <c r="J9" i="2"/>
  <c r="K9" i="2"/>
  <c r="L9" i="2"/>
  <c r="M9" i="2"/>
  <c r="N9" i="2"/>
  <c r="J12" i="2"/>
  <c r="K12" i="2"/>
  <c r="L12" i="2"/>
  <c r="M12" i="2"/>
  <c r="N12" i="2"/>
  <c r="G13" i="2"/>
  <c r="I13" i="2"/>
  <c r="F12" i="2"/>
  <c r="G12" i="2"/>
  <c r="H12" i="2"/>
  <c r="I12" i="2"/>
  <c r="C12" i="2"/>
  <c r="D12" i="2"/>
  <c r="E12" i="2"/>
  <c r="O10" i="2"/>
  <c r="E9" i="2"/>
  <c r="C9" i="2"/>
  <c r="D9" i="2"/>
  <c r="F9" i="2"/>
  <c r="G9" i="2"/>
  <c r="H9" i="2"/>
  <c r="I9" i="2"/>
  <c r="H13" i="2" l="1"/>
  <c r="O9" i="2"/>
  <c r="O11" i="2"/>
  <c r="O12" i="2"/>
  <c r="O13" i="2" l="1"/>
  <c r="C14" i="2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</calcChain>
</file>

<file path=xl/sharedStrings.xml><?xml version="1.0" encoding="utf-8"?>
<sst xmlns="http://schemas.openxmlformats.org/spreadsheetml/2006/main" count="29" uniqueCount="29">
  <si>
    <t>Maksegraafik</t>
  </si>
  <si>
    <t>Tellija:</t>
  </si>
  <si>
    <t>Töövõtja:</t>
  </si>
  <si>
    <t>Igakuiselt akteeritavate tööde maksumus</t>
  </si>
  <si>
    <t>mai</t>
  </si>
  <si>
    <t>juuni</t>
  </si>
  <si>
    <t>juuli</t>
  </si>
  <si>
    <t>Lepingu maksumus</t>
  </si>
  <si>
    <t>aprill</t>
  </si>
  <si>
    <t>august</t>
  </si>
  <si>
    <t>september</t>
  </si>
  <si>
    <t>oktoober</t>
  </si>
  <si>
    <t>Summa koos käibemaksuga</t>
  </si>
  <si>
    <t>Objekti nimetus:</t>
  </si>
  <si>
    <r>
      <t xml:space="preserve">Igakuised väljamaksed </t>
    </r>
    <r>
      <rPr>
        <b/>
        <sz val="10"/>
        <rFont val="Arial"/>
        <family val="2"/>
        <charset val="186"/>
      </rPr>
      <t>koos käibemaksuga</t>
    </r>
  </si>
  <si>
    <r>
      <t xml:space="preserve">KOKKU Töövõtjale tasutud summad </t>
    </r>
    <r>
      <rPr>
        <b/>
        <sz val="10"/>
        <rFont val="Arial"/>
        <family val="2"/>
        <charset val="186"/>
      </rPr>
      <t>käibemaksuga</t>
    </r>
  </si>
  <si>
    <t>november</t>
  </si>
  <si>
    <t>detsember</t>
  </si>
  <si>
    <t>Kinnipidamised akteeritavatelt töödelt, 10%</t>
  </si>
  <si>
    <t>Akteeritud tööde osakaal, %</t>
  </si>
  <si>
    <t>jaanuar</t>
  </si>
  <si>
    <t>veebruar</t>
  </si>
  <si>
    <t>märts</t>
  </si>
  <si>
    <r>
      <rPr>
        <sz val="12"/>
        <rFont val="Arial"/>
        <family val="2"/>
        <charset val="186"/>
      </rPr>
      <t xml:space="preserve"> Lisa 3.2</t>
    </r>
    <r>
      <rPr>
        <b/>
        <i/>
        <sz val="16"/>
        <rFont val="Arial"/>
        <family val="2"/>
        <charset val="186"/>
      </rPr>
      <t xml:space="preserve"> </t>
    </r>
  </si>
  <si>
    <t>Transpordiamet, Valge tn 4, 11413, Tallinn</t>
  </si>
  <si>
    <t>Tref Nord AS</t>
  </si>
  <si>
    <t>2024 aasta</t>
  </si>
  <si>
    <t xml:space="preserve">Kokku </t>
  </si>
  <si>
    <t xml:space="preserve">Riigitee 24172 Sultsi – Abja-Paluoja km 0,092-7,000 taastusremont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</si>
</sst>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8" x14ac:knownFonts="1">
    <font>
      <sz val="10"/>
      <name val="Arial"/>
      <charset val="186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6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9"/>
      <name val="Verdana"/>
      <family val="2"/>
      <charset val="186"/>
    </font>
    <font>
      <sz val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0" xfId="0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6" xfId="0" applyNumberFormat="1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165" fontId="2" fillId="0" borderId="10" xfId="0" applyNumberFormat="1" applyFont="1" applyBorder="1" applyAlignment="1">
      <alignment vertical="center"/>
    </xf>
    <xf numFmtId="3" fontId="5" fillId="2" borderId="2" xfId="0" applyNumberFormat="1" applyFont="1" applyFill="1" applyBorder="1"/>
    <xf numFmtId="0" fontId="5" fillId="0" borderId="11" xfId="0" applyFont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/>
    <xf numFmtId="3" fontId="5" fillId="3" borderId="5" xfId="0" applyNumberFormat="1" applyFont="1" applyFill="1" applyBorder="1"/>
    <xf numFmtId="0" fontId="2" fillId="3" borderId="0" xfId="0" applyFont="1" applyFill="1" applyAlignment="1">
      <alignment vertical="center"/>
    </xf>
    <xf numFmtId="3" fontId="5" fillId="3" borderId="2" xfId="0" applyNumberFormat="1" applyFont="1" applyFill="1" applyBorder="1"/>
    <xf numFmtId="3" fontId="5" fillId="3" borderId="6" xfId="0" applyNumberFormat="1" applyFont="1" applyFill="1" applyBorder="1"/>
    <xf numFmtId="0" fontId="5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4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3" borderId="16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Normal="100" workbookViewId="0">
      <selection activeCell="H12" sqref="H12"/>
    </sheetView>
  </sheetViews>
  <sheetFormatPr defaultColWidth="9.140625" defaultRowHeight="12.75" x14ac:dyDescent="0.2"/>
  <cols>
    <col min="1" max="1" width="27.42578125" style="2" customWidth="1"/>
    <col min="2" max="2" width="12.7109375" style="2" customWidth="1"/>
    <col min="3" max="4" width="14.42578125" style="2" bestFit="1" customWidth="1"/>
    <col min="5" max="5" width="11.5703125" style="2" bestFit="1" customWidth="1"/>
    <col min="6" max="7" width="12.7109375" style="2" bestFit="1" customWidth="1"/>
    <col min="8" max="9" width="14.42578125" style="2" bestFit="1" customWidth="1"/>
    <col min="10" max="13" width="14.42578125" style="2" customWidth="1"/>
    <col min="14" max="14" width="12.7109375" style="2" bestFit="1" customWidth="1"/>
    <col min="15" max="15" width="14.42578125" style="2" customWidth="1"/>
    <col min="16" max="16" width="12.7109375" style="2" bestFit="1" customWidth="1"/>
    <col min="17" max="16384" width="9.140625" style="2"/>
  </cols>
  <sheetData>
    <row r="1" spans="1:17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 t="s">
        <v>23</v>
      </c>
    </row>
    <row r="2" spans="1:17" x14ac:dyDescent="0.2">
      <c r="F2" s="1"/>
    </row>
    <row r="3" spans="1:17" x14ac:dyDescent="0.2">
      <c r="A3" s="26" t="s">
        <v>13</v>
      </c>
      <c r="B3" s="1" t="s">
        <v>28</v>
      </c>
      <c r="C3" s="1"/>
      <c r="D3" s="1"/>
      <c r="E3" s="1"/>
    </row>
    <row r="4" spans="1:17" x14ac:dyDescent="0.2">
      <c r="A4" s="26" t="s">
        <v>2</v>
      </c>
      <c r="B4" s="3" t="s">
        <v>25</v>
      </c>
      <c r="C4" s="3"/>
      <c r="D4" s="3"/>
      <c r="E4" s="3"/>
    </row>
    <row r="5" spans="1:17" x14ac:dyDescent="0.2">
      <c r="A5" s="26" t="s">
        <v>1</v>
      </c>
      <c r="B5" s="34" t="s">
        <v>24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7" ht="13.5" thickBot="1" x14ac:dyDescent="0.25">
      <c r="A6" s="26"/>
    </row>
    <row r="7" spans="1:17" ht="13.15" customHeight="1" x14ac:dyDescent="0.2">
      <c r="A7" s="11"/>
      <c r="B7" s="32" t="s">
        <v>7</v>
      </c>
      <c r="C7" s="29" t="s">
        <v>26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36" t="s">
        <v>27</v>
      </c>
    </row>
    <row r="8" spans="1:17" ht="13.5" thickBot="1" x14ac:dyDescent="0.25">
      <c r="A8" s="12"/>
      <c r="B8" s="33"/>
      <c r="C8" s="19" t="s">
        <v>20</v>
      </c>
      <c r="D8" s="13" t="s">
        <v>21</v>
      </c>
      <c r="E8" s="13" t="s">
        <v>22</v>
      </c>
      <c r="F8" s="13" t="s">
        <v>8</v>
      </c>
      <c r="G8" s="13" t="s">
        <v>4</v>
      </c>
      <c r="H8" s="13" t="s">
        <v>5</v>
      </c>
      <c r="I8" s="13" t="s">
        <v>6</v>
      </c>
      <c r="J8" s="13" t="s">
        <v>9</v>
      </c>
      <c r="K8" s="13" t="s">
        <v>10</v>
      </c>
      <c r="L8" s="13" t="s">
        <v>11</v>
      </c>
      <c r="M8" s="13" t="s">
        <v>16</v>
      </c>
      <c r="N8" s="13" t="s">
        <v>17</v>
      </c>
      <c r="O8" s="37"/>
    </row>
    <row r="9" spans="1:17" ht="18.75" customHeight="1" x14ac:dyDescent="0.2">
      <c r="A9" s="14" t="s">
        <v>19</v>
      </c>
      <c r="B9" s="35">
        <v>1327227</v>
      </c>
      <c r="C9" s="17">
        <f t="shared" ref="C9:N9" si="0">ROUND(C10/$B$10,3)</f>
        <v>0</v>
      </c>
      <c r="D9" s="17">
        <f t="shared" si="0"/>
        <v>0</v>
      </c>
      <c r="E9" s="17">
        <f t="shared" si="0"/>
        <v>0</v>
      </c>
      <c r="F9" s="17">
        <f t="shared" si="0"/>
        <v>0</v>
      </c>
      <c r="G9" s="17">
        <f t="shared" si="0"/>
        <v>6.4000000000000001E-2</v>
      </c>
      <c r="H9" s="17">
        <f t="shared" si="0"/>
        <v>0.22600000000000001</v>
      </c>
      <c r="I9" s="17">
        <f t="shared" si="0"/>
        <v>0.30099999999999999</v>
      </c>
      <c r="J9" s="17">
        <f t="shared" si="0"/>
        <v>0.40899999999999997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20">
        <f>SUM(C9:N9)</f>
        <v>1</v>
      </c>
    </row>
    <row r="10" spans="1:17" ht="43.5" customHeight="1" x14ac:dyDescent="0.2">
      <c r="A10" s="4" t="s">
        <v>3</v>
      </c>
      <c r="B10" s="23">
        <v>1327227</v>
      </c>
      <c r="C10" s="5"/>
      <c r="D10" s="5"/>
      <c r="E10" s="5">
        <v>0</v>
      </c>
      <c r="F10" s="5">
        <v>0</v>
      </c>
      <c r="G10" s="5">
        <v>85000</v>
      </c>
      <c r="H10" s="7">
        <v>300000</v>
      </c>
      <c r="I10" s="5">
        <v>400000</v>
      </c>
      <c r="J10" s="6">
        <v>542227</v>
      </c>
      <c r="K10" s="6">
        <v>0</v>
      </c>
      <c r="L10" s="6">
        <v>0</v>
      </c>
      <c r="M10" s="6">
        <v>0</v>
      </c>
      <c r="N10" s="6">
        <v>0</v>
      </c>
      <c r="O10" s="21">
        <f>SUM(C10:N10)</f>
        <v>1327227</v>
      </c>
      <c r="P10" s="7"/>
      <c r="Q10" s="7"/>
    </row>
    <row r="11" spans="1:17" ht="43.5" customHeight="1" x14ac:dyDescent="0.2">
      <c r="A11" s="4" t="s">
        <v>12</v>
      </c>
      <c r="B11" s="24">
        <f>B10*1.22</f>
        <v>1619216.94</v>
      </c>
      <c r="C11" s="5">
        <f>C10+C10*0.22</f>
        <v>0</v>
      </c>
      <c r="D11" s="5">
        <f t="shared" ref="D11:N11" si="1">D10+D10*0.22</f>
        <v>0</v>
      </c>
      <c r="E11" s="5">
        <f t="shared" si="1"/>
        <v>0</v>
      </c>
      <c r="F11" s="5">
        <f t="shared" si="1"/>
        <v>0</v>
      </c>
      <c r="G11" s="5">
        <f t="shared" si="1"/>
        <v>103700</v>
      </c>
      <c r="H11" s="5">
        <f t="shared" si="1"/>
        <v>366000</v>
      </c>
      <c r="I11" s="5">
        <f t="shared" si="1"/>
        <v>488000</v>
      </c>
      <c r="J11" s="5">
        <f t="shared" si="1"/>
        <v>661516.93999999994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si="1"/>
        <v>0</v>
      </c>
      <c r="O11" s="21">
        <f>SUM(C11:N11)</f>
        <v>1619216.94</v>
      </c>
      <c r="P11" s="7"/>
    </row>
    <row r="12" spans="1:17" ht="36" customHeight="1" x14ac:dyDescent="0.2">
      <c r="A12" s="4" t="s">
        <v>18</v>
      </c>
      <c r="B12" s="24">
        <f>B10*0.1</f>
        <v>132722.70000000001</v>
      </c>
      <c r="C12" s="5">
        <f t="shared" ref="C12:N12" si="2">C10*0.1</f>
        <v>0</v>
      </c>
      <c r="D12" s="5">
        <f t="shared" si="2"/>
        <v>0</v>
      </c>
      <c r="E12" s="18">
        <f t="shared" si="2"/>
        <v>0</v>
      </c>
      <c r="F12" s="18">
        <f t="shared" si="2"/>
        <v>0</v>
      </c>
      <c r="G12" s="18">
        <f t="shared" si="2"/>
        <v>8500</v>
      </c>
      <c r="H12" s="18">
        <f t="shared" si="2"/>
        <v>30000</v>
      </c>
      <c r="I12" s="18">
        <f t="shared" si="2"/>
        <v>40000</v>
      </c>
      <c r="J12" s="18">
        <f t="shared" si="2"/>
        <v>54222.700000000004</v>
      </c>
      <c r="K12" s="18">
        <f t="shared" si="2"/>
        <v>0</v>
      </c>
      <c r="L12" s="18">
        <f t="shared" si="2"/>
        <v>0</v>
      </c>
      <c r="M12" s="18">
        <f t="shared" si="2"/>
        <v>0</v>
      </c>
      <c r="N12" s="18">
        <f t="shared" si="2"/>
        <v>0</v>
      </c>
      <c r="O12" s="21">
        <f>SUM(C12:N12)</f>
        <v>132722.70000000001</v>
      </c>
      <c r="P12" s="7"/>
    </row>
    <row r="13" spans="1:17" ht="32.25" customHeight="1" x14ac:dyDescent="0.2">
      <c r="A13" s="8" t="s">
        <v>14</v>
      </c>
      <c r="B13" s="24"/>
      <c r="C13" s="5">
        <f>C11-C12</f>
        <v>0</v>
      </c>
      <c r="D13" s="5">
        <f t="shared" ref="D13:N13" si="3">D11-D12</f>
        <v>0</v>
      </c>
      <c r="E13" s="5">
        <f t="shared" si="3"/>
        <v>0</v>
      </c>
      <c r="F13" s="5">
        <f t="shared" si="3"/>
        <v>0</v>
      </c>
      <c r="G13" s="5">
        <f t="shared" si="3"/>
        <v>95200</v>
      </c>
      <c r="H13" s="5">
        <f t="shared" si="3"/>
        <v>336000</v>
      </c>
      <c r="I13" s="5">
        <f t="shared" si="3"/>
        <v>448000</v>
      </c>
      <c r="J13" s="5">
        <f t="shared" si="3"/>
        <v>607294.24</v>
      </c>
      <c r="K13" s="5">
        <f t="shared" si="3"/>
        <v>0</v>
      </c>
      <c r="L13" s="5">
        <f t="shared" si="3"/>
        <v>0</v>
      </c>
      <c r="M13" s="5">
        <f t="shared" si="3"/>
        <v>0</v>
      </c>
      <c r="N13" s="5">
        <f t="shared" si="3"/>
        <v>0</v>
      </c>
      <c r="O13" s="21">
        <f>SUM(C13:N13)</f>
        <v>1486494.24</v>
      </c>
    </row>
    <row r="14" spans="1:17" ht="39" customHeight="1" thickBot="1" x14ac:dyDescent="0.25">
      <c r="A14" s="9" t="s">
        <v>15</v>
      </c>
      <c r="B14" s="25">
        <f>B11</f>
        <v>1619216.94</v>
      </c>
      <c r="C14" s="10">
        <f>C13</f>
        <v>0</v>
      </c>
      <c r="D14" s="10">
        <f t="shared" ref="D14:N14" si="4">D13+C14</f>
        <v>0</v>
      </c>
      <c r="E14" s="10">
        <f t="shared" si="4"/>
        <v>0</v>
      </c>
      <c r="F14" s="10">
        <f t="shared" si="4"/>
        <v>0</v>
      </c>
      <c r="G14" s="10">
        <f t="shared" si="4"/>
        <v>95200</v>
      </c>
      <c r="H14" s="10">
        <f t="shared" si="4"/>
        <v>431200</v>
      </c>
      <c r="I14" s="10">
        <f t="shared" si="4"/>
        <v>879200</v>
      </c>
      <c r="J14" s="10">
        <f t="shared" si="4"/>
        <v>1486494.24</v>
      </c>
      <c r="K14" s="10">
        <f t="shared" si="4"/>
        <v>1486494.24</v>
      </c>
      <c r="L14" s="10">
        <f t="shared" si="4"/>
        <v>1486494.24</v>
      </c>
      <c r="M14" s="10">
        <f t="shared" si="4"/>
        <v>1486494.24</v>
      </c>
      <c r="N14" s="10">
        <f t="shared" si="4"/>
        <v>1486494.24</v>
      </c>
      <c r="O14" s="22">
        <f>N14</f>
        <v>1486494.24</v>
      </c>
    </row>
    <row r="16" spans="1:17" x14ac:dyDescent="0.2">
      <c r="I16" s="7"/>
      <c r="J16" s="7"/>
      <c r="K16" s="7"/>
      <c r="L16" s="7"/>
      <c r="M16" s="7"/>
    </row>
    <row r="17" spans="1:13" x14ac:dyDescent="0.2">
      <c r="I17" s="7"/>
      <c r="J17" s="7"/>
      <c r="K17" s="7"/>
      <c r="L17" s="7"/>
      <c r="M17" s="7"/>
    </row>
    <row r="18" spans="1:13" x14ac:dyDescent="0.2">
      <c r="A18" s="27"/>
      <c r="I18" s="7"/>
      <c r="J18" s="7"/>
      <c r="K18" s="7"/>
      <c r="L18" s="7"/>
      <c r="M18" s="7"/>
    </row>
    <row r="19" spans="1:13" x14ac:dyDescent="0.2">
      <c r="I19" s="7"/>
      <c r="J19" s="7"/>
      <c r="K19" s="7"/>
      <c r="L19" s="7"/>
      <c r="M19" s="7"/>
    </row>
    <row r="20" spans="1:13" x14ac:dyDescent="0.2">
      <c r="I20" s="7"/>
      <c r="J20" s="7"/>
      <c r="K20" s="7"/>
      <c r="L20" s="7"/>
      <c r="M20" s="7"/>
    </row>
    <row r="21" spans="1:13" x14ac:dyDescent="0.2">
      <c r="I21" s="7"/>
      <c r="J21" s="7"/>
      <c r="K21" s="7"/>
      <c r="L21" s="7"/>
      <c r="M21" s="7"/>
    </row>
    <row r="22" spans="1:13" x14ac:dyDescent="0.2">
      <c r="I22" s="7"/>
      <c r="J22" s="7"/>
      <c r="K22" s="7"/>
      <c r="L22" s="7"/>
      <c r="M22" s="7"/>
    </row>
    <row r="23" spans="1:13" x14ac:dyDescent="0.2">
      <c r="A23" s="15"/>
      <c r="I23" s="7"/>
      <c r="J23" s="7"/>
      <c r="K23" s="7"/>
      <c r="L23" s="7"/>
      <c r="M23" s="7"/>
    </row>
    <row r="24" spans="1:13" x14ac:dyDescent="0.2">
      <c r="A24" s="16"/>
    </row>
    <row r="25" spans="1:13" x14ac:dyDescent="0.2">
      <c r="A25" s="16"/>
    </row>
    <row r="26" spans="1:13" x14ac:dyDescent="0.2">
      <c r="A26" s="16"/>
    </row>
    <row r="27" spans="1:13" x14ac:dyDescent="0.2">
      <c r="A27" s="16"/>
    </row>
    <row r="28" spans="1:13" x14ac:dyDescent="0.2">
      <c r="A28" s="16"/>
    </row>
    <row r="29" spans="1:13" x14ac:dyDescent="0.2">
      <c r="A29" s="16"/>
    </row>
  </sheetData>
  <mergeCells count="4">
    <mergeCell ref="C7:N7"/>
    <mergeCell ref="B7:B8"/>
    <mergeCell ref="B5:O5"/>
    <mergeCell ref="O7:O8"/>
  </mergeCells>
  <phoneticPr fontId="0" type="noConversion"/>
  <pageMargins left="0.15748031496062992" right="0.15748031496062992" top="0.98425196850393704" bottom="0.98425196850393704" header="0.51181102362204722" footer="0.51181102362204722"/>
  <pageSetup paperSize="8" scale="110" orientation="landscape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>
  <LongProp xmlns="" name="Nimetus"><![CDATA[<dl>
  <dt>PreviewImageSource</dt>
  <dd>
    <a href="/Style%20Library/Media%20Player/VideoPreview.png">link</a>
  </dd>
  <dt>DisplayMode</dt>
  <dd>Inline</dd>
  <dt>AutoPlay</dt>
  <dd>False</dd>
  <dt>Loop</dt>
  <dd>False</dd>
  <dt>InlineHeight</dt>
  <dd>360px</dd>
  <dt>InlineWidth</dt>
  <dd>640px</dd>
  <dt>ShowEmbedControl</dt>
  <dd>False</dd>
  <dt>ConfigureFromContext</dt>
  <dd>False</dd>
</dl>]]></LongProp>
</Lo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D5FBE681D39469CEEDE79B2CA2A36" ma:contentTypeVersion="23" ma:contentTypeDescription="Loo uus dokument" ma:contentTypeScope="" ma:versionID="04f2fc52d2d5dcb6d02461ab20f2b06d">
  <xsd:schema xmlns:xsd="http://www.w3.org/2001/XMLSchema" xmlns:xs="http://www.w3.org/2001/XMLSchema" xmlns:p="http://schemas.microsoft.com/office/2006/metadata/properties" xmlns:ns2="f843568e-bdc7-4cad-a0d2-90f974d8a40f" xmlns:ns3="12ed72e7-4a90-459c-9f3f-9e8a76cf3cae" targetNamespace="http://schemas.microsoft.com/office/2006/metadata/properties" ma:root="true" ma:fieldsID="1c86bd2448f716e2a309fa91c60c25d0" ns2:_="" ns3:_="">
    <xsd:import namespace="f843568e-bdc7-4cad-a0d2-90f974d8a40f"/>
    <xsd:import namespace="12ed72e7-4a90-459c-9f3f-9e8a76cf3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3568e-bdc7-4cad-a0d2-90f974d8a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8a363f6a-6f42-42a2-8f9a-ce860fe66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d72e7-4a90-459c-9f3f-9e8a76cf3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4c441ff-75a9-4405-82ba-14562d57e0e4}" ma:internalName="TaxCatchAll" ma:showField="CatchAllData" ma:web="12ed72e7-4a90-459c-9f3f-9e8a76cf3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43568e-bdc7-4cad-a0d2-90f974d8a40f">
      <Terms xmlns="http://schemas.microsoft.com/office/infopath/2007/PartnerControls"/>
    </lcf76f155ced4ddcb4097134ff3c332f>
    <TaxCatchAll xmlns="12ed72e7-4a90-459c-9f3f-9e8a76cf3cae" xsi:nil="true"/>
  </documentManagement>
</p:properties>
</file>

<file path=customXml/itemProps1.xml><?xml version="1.0" encoding="utf-8"?>
<ds:datastoreItem xmlns:ds="http://schemas.openxmlformats.org/officeDocument/2006/customXml" ds:itemID="{2F08C893-028C-4CB5-9E63-2383D34DCE60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06CFDC96-0F18-437E-8240-15590040DE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5DF44-95B5-494C-A32C-571F6545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43568e-bdc7-4cad-a0d2-90f974d8a40f"/>
    <ds:schemaRef ds:uri="12ed72e7-4a90-459c-9f3f-9e8a76cf3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A65B17D-A751-4A74-80C2-0E0BE5D0EDAC}">
  <ds:schemaRefs>
    <ds:schemaRef ds:uri="b616425f-44d1-4aec-aedb-2449d2d166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50fb2972-d693-4d00-9f27-c6c78240043b"/>
    <ds:schemaRef ds:uri="http://www.w3.org/XML/1998/namespace"/>
    <ds:schemaRef ds:uri="http://purl.org/dc/dcmitype/"/>
    <ds:schemaRef ds:uri="f843568e-bdc7-4cad-a0d2-90f974d8a40f"/>
    <ds:schemaRef ds:uri="12ed72e7-4a90-459c-9f3f-9e8a76cf3c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Maksegraafik</vt:lpstr>
    </vt:vector>
  </TitlesOfParts>
  <Company>AS Merko Ehitus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Kadi Ojang</dc:creator>
  <cp:lastModifiedBy>Kristjan Kivimaa</cp:lastModifiedBy>
  <cp:lastPrinted>2011-01-27T12:10:30Z</cp:lastPrinted>
  <dcterms:created xsi:type="dcterms:W3CDTF">2004-07-09T10:53:00Z</dcterms:created>
  <dcterms:modified xsi:type="dcterms:W3CDTF">2024-05-15T11:34:47Z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0x010100DE97A463C05013469F35E8B6E6458C17</vt:lpwstr>
  </property>
  <property fmtid="{D5CDD505-2E9C-101B-9397-08002B2CF9AE}" pid="3" name="Created date0">
    <vt:lpwstr>2007-10-05T10:04:42Z</vt:lpwstr>
  </property>
  <property fmtid="{D5CDD505-2E9C-101B-9397-08002B2CF9AE}" pid="4" name="Modified date">
    <vt:lpwstr>2007-10-05T10:04:43Z</vt:lpwstr>
  </property>
  <property fmtid="{D5CDD505-2E9C-101B-9397-08002B2CF9AE}" pid="5" name="urn_schemas_microsoft_com_office_office_Koostaja">
    <vt:lpwstr/>
  </property>
  <property fmtid="{D5CDD505-2E9C-101B-9397-08002B2CF9AE}" pid="6" name="urn_schemas_microsoft_com_office_office_Dokumendi kuupäev">
    <vt:lpwstr/>
  </property>
  <property fmtid="{D5CDD505-2E9C-101B-9397-08002B2CF9AE}" pid="7" name="urn_schemas_microsoft_com_office_office_Teine osapool">
    <vt:lpwstr/>
  </property>
  <property fmtid="{D5CDD505-2E9C-101B-9397-08002B2CF9AE}" pid="8" name="urn_schemas_microsoft_com_office_office_Dokumendi nimetus">
    <vt:lpwstr/>
  </property>
  <property fmtid="{D5CDD505-2E9C-101B-9397-08002B2CF9AE}" pid="9" name="urn_schemas_microsoft_com_office_office_Manager">
    <vt:lpwstr/>
  </property>
</Properties>
</file>